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<sst xmlns="http://schemas.openxmlformats.org/spreadsheetml/2006/main" count="494" uniqueCount="175">
  <si>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</si>
  <si>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</si>
  <si>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</si>
  <si>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</si>
  <si>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</si>
  <si>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</si>
  <si>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</si>
  <si>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</si>
  <si>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</si>
  <si>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</si>
  <si>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</si>
  <si>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</si>
  <si>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</si>
  <si>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</si>
  <si>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</si>
  <si>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</si>
  <si>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</si>
  <si>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</si>
  <si>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</si>
  <si>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</si>
  <si>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</si>
  <si>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</si>
  <si>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</si>
  <si>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</si>
  <si>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</si>
  <si>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</si>
  <si>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</si>
  <si>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</si>
  <si>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</si>
  <si>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</si>
  <si>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</si>
  <si>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</si>
  <si>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</si>
  <si>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</si>
  <si>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</si>
  <si>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</si>
  <si>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</si>
  <si>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</si>
  <si>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</si>
  <si>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</si>
  <si>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</si>
  <si>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</si>
  <si>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</si>
  <si>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</si>
  <si>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</si>
  <si>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</si>
  <si>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</si>
  <si>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</si>
  <si>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</si>
  <si>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</si>
  <si>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</si>
  <si>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</si>
  <si>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</si>
  <si>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</si>
  <si>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</si>
  <si>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</si>
  <si>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</si>
  <si>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</si>
  <si>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</si>
  <si>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</si>
  <si>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</si>
  <si>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</si>
  <si>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</si>
  <si>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</si>
  <si>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</si>
  <si>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</si>
  <si>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</si>
  <si>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</si>
  <si>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</si>
  <si>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</si>
  <si>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</si>
  <si>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</si>
  <si>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</si>
  <si>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</si>
  <si>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</si>
  <si>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</si>
  <si>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</si>
  <si>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</si>
  <si>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</si>
  <si>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</si>
  <si>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</si>
  <si>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</si>
  <si>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</si>
  <si>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</si>
  <si>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</si>
  <si>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</si>
  <si>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</si>
  <si>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</si>
  <si>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</si>
  <si>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</si>
  <si>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</si>
  <si>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</si>
  <si>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</si>
  <si>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</si>
  <si>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</si>
  <si>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</si>
  <si>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</si>
  <si>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</si>
  <si>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</si>
  <si>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</si>
  <si>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</si>
  <si>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</si>
  <si>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</si>
  <si>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</si>
  <si>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</si>
  <si>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</si>
  <si>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</si>
  <si>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</si>
  <si>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</si>
  <si>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</si>
  <si>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</si>
  <si>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</si>
  <si>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</si>
  <si>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</si>
  <si>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</si>
  <si>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</si>
  <si>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</si>
  <si>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</si>
  <si>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</si>
  <si>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</si>
  <si>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</si>
  <si>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</si>
  <si>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</si>
  <si>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</si>
  <si>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</si>
  <si>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</si>
  <si>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</si>
  <si>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</si>
  <si>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</si>
  <si>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</si>
  <si>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</si>
  <si>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</si>
  <si>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</si>
  <si>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</si>
  <si>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</si>
  <si>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</si>
  <si>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</si>
  <si>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</si>
  <si>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</si>
  <si>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</si>
  <si>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</si>
  <si>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</si>
  <si>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</si>
  <si>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</si>
  <si>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</si>
  <si>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</si>
  <si>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</si>
  <si>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</si>
  <si>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</si>
  <si>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</si>
  <si>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</si>
  <si>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</si>
  <si>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</si>
  <si>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</si>
  <si>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</si>
  <si>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</si>
  <si>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</si>
  <si>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</si>
  <si>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</si>
  <si>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</si>
  <si>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</si>
  <si>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</si>
  <si>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</si>
  <si>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</si>
  <si>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</si>
  <si>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</si>
  <si>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</si>
  <si>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</si>
  <si>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</si>
  <si>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</si>
  <si>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</si>
  <si>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</si>
  <si>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</si>
  <si>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2021 г.</t>
  </si>
  <si>
    <t>ОТЧЕТ               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</si>
</sst>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10.2021\&#1048;&#1057;%20&#1059;&#1044;&#1057;\B1_2021_10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10.2021\&#1048;&#1057;%20&#1059;&#1044;&#1057;\B1_2021_10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11.2021\&#1048;&#1057;%20&#1059;&#1044;&#1057;\B1_2021_11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11.2021\&#1048;&#1057;%20&#1059;&#1044;&#1057;\B1_2021_11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44530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2935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2362000</v>
          </cell>
          <cell r="G187">
            <v>1771055</v>
          </cell>
          <cell r="H187">
            <v>0</v>
          </cell>
          <cell r="I187">
            <v>-12</v>
          </cell>
          <cell r="J187">
            <v>269643</v>
          </cell>
        </row>
        <row r="190">
          <cell r="E190">
            <v>405600</v>
          </cell>
          <cell r="G190">
            <v>29961</v>
          </cell>
          <cell r="H190">
            <v>0</v>
          </cell>
          <cell r="I190">
            <v>0</v>
          </cell>
          <cell r="J190">
            <v>1266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405800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878900</v>
          </cell>
          <cell r="G205">
            <v>526656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84200</v>
          </cell>
          <cell r="G223">
            <v>82018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8000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69800</v>
          </cell>
          <cell r="G276">
            <v>44039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2200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4281300</v>
          </cell>
          <cell r="G375">
            <v>2450782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676709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12</v>
          </cell>
          <cell r="H544">
            <v>0</v>
          </cell>
          <cell r="I544">
            <v>-12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30.11.2021 г.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44530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1850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7950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-9800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30.11.2021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44530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2935</v>
      </c>
      <c r="G22" s="169">
        <f t="shared" si="0"/>
        <v>2935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2935</v>
      </c>
      <c r="G25" s="187">
        <f aca="true" t="shared" si="2" ref="G25:M25">+G26+G30+G31+G32+G33</f>
        <v>2935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2935</v>
      </c>
      <c r="G32" s="216">
        <f>'[4]OTCHET'!G112+'[4]OTCHET'!G121+'[4]OTCHET'!G137+'[4]OTCHET'!G138</f>
        <v>2935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4281300</v>
      </c>
      <c r="F38" s="52">
        <f t="shared" si="3"/>
        <v>3130426</v>
      </c>
      <c r="G38" s="249">
        <f t="shared" si="3"/>
        <v>2453729</v>
      </c>
      <c r="H38" s="250">
        <f t="shared" si="3"/>
        <v>0</v>
      </c>
      <c r="I38" s="250">
        <f t="shared" si="3"/>
        <v>-12</v>
      </c>
      <c r="J38" s="251">
        <f t="shared" si="3"/>
        <v>676709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3238200</v>
      </c>
      <c r="F39" s="260">
        <f t="shared" si="4"/>
        <v>2477713</v>
      </c>
      <c r="G39" s="261">
        <f t="shared" si="4"/>
        <v>1801016</v>
      </c>
      <c r="H39" s="262">
        <f t="shared" si="4"/>
        <v>0</v>
      </c>
      <c r="I39" s="262">
        <f t="shared" si="4"/>
        <v>-12</v>
      </c>
      <c r="J39" s="263">
        <f t="shared" si="4"/>
        <v>676709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2362000</v>
      </c>
      <c r="F40" s="268">
        <f t="shared" si="1"/>
        <v>2040686</v>
      </c>
      <c r="G40" s="269">
        <f>'[4]OTCHET'!G187</f>
        <v>1771055</v>
      </c>
      <c r="H40" s="270">
        <f>'[4]OTCHET'!H187</f>
        <v>0</v>
      </c>
      <c r="I40" s="270">
        <f>'[4]OTCHET'!I187</f>
        <v>-12</v>
      </c>
      <c r="J40" s="271">
        <f>'[4]OTCHET'!J187</f>
        <v>269643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405600</v>
      </c>
      <c r="F41" s="276">
        <f t="shared" si="1"/>
        <v>31227</v>
      </c>
      <c r="G41" s="277">
        <f>'[4]OTCHET'!G190</f>
        <v>29961</v>
      </c>
      <c r="H41" s="278">
        <f>'[4]OTCHET'!H190</f>
        <v>0</v>
      </c>
      <c r="I41" s="278">
        <f>'[4]OTCHET'!I190</f>
        <v>0</v>
      </c>
      <c r="J41" s="279">
        <f>'[4]OTCHET'!J190</f>
        <v>1266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470600</v>
      </c>
      <c r="F42" s="283">
        <f t="shared" si="1"/>
        <v>405800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405800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963100</v>
      </c>
      <c r="F43" s="59">
        <f t="shared" si="1"/>
        <v>608674</v>
      </c>
      <c r="G43" s="288">
        <f>+'[4]OTCHET'!G205+'[4]OTCHET'!G223+'[4]OTCHET'!G271</f>
        <v>608674</v>
      </c>
      <c r="H43" s="289">
        <f>+'[4]OTCHET'!H205+'[4]OTCHET'!H223+'[4]OTCHET'!H271</f>
        <v>0</v>
      </c>
      <c r="I43" s="289">
        <f>+'[4]OTCHET'!I205+'[4]OTCHET'!I223+'[4]OTCHET'!I271</f>
        <v>0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80000</v>
      </c>
      <c r="F49" s="44">
        <f t="shared" si="1"/>
        <v>44039</v>
      </c>
      <c r="G49" s="216">
        <f>'[4]OTCHET'!G275+'[4]OTCHET'!G276+'[4]OTCHET'!G284+'[4]OTCHET'!G287</f>
        <v>44039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4281300</v>
      </c>
      <c r="F56" s="66">
        <f t="shared" si="5"/>
        <v>3127491</v>
      </c>
      <c r="G56" s="319">
        <f t="shared" si="5"/>
        <v>2450782</v>
      </c>
      <c r="H56" s="320">
        <f t="shared" si="5"/>
        <v>0</v>
      </c>
      <c r="I56" s="321">
        <f t="shared" si="5"/>
        <v>0</v>
      </c>
      <c r="J56" s="322">
        <f t="shared" si="5"/>
        <v>676709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4281300</v>
      </c>
      <c r="F57" s="67">
        <f t="shared" si="1"/>
        <v>2450782</v>
      </c>
      <c r="G57" s="324">
        <f>+'[4]OTCHET'!G361+'[4]OTCHET'!G375+'[4]OTCHET'!G388</f>
        <v>2450782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676709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676709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-12</v>
      </c>
      <c r="H64" s="350">
        <f t="shared" si="6"/>
        <v>0</v>
      </c>
      <c r="I64" s="350">
        <f t="shared" si="6"/>
        <v>12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12</v>
      </c>
      <c r="H66" s="359">
        <f>SUM(+H68+H76+H77+H84+H85+H86+H89+H90+H91+H92+H93+H94+H95)</f>
        <v>0</v>
      </c>
      <c r="I66" s="359">
        <f>SUM(+I68+I76+I77+I84+I85+I86+I89+I90+I91+I92+I93+I94+I95)</f>
        <v>-12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12</v>
      </c>
      <c r="H86" s="333">
        <f>+H87+H88</f>
        <v>0</v>
      </c>
      <c r="I86" s="333">
        <f>+I87+I88</f>
        <v>-12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0</v>
      </c>
      <c r="G88" s="383">
        <f>+'[4]OTCHET'!G521+'[4]OTCHET'!G524+'[4]OTCHET'!G544</f>
        <v>12</v>
      </c>
      <c r="H88" s="384">
        <f>+'[4]OTCHET'!H521+'[4]OTCHET'!H524+'[4]OTCHET'!H544</f>
        <v>0</v>
      </c>
      <c r="I88" s="384">
        <f>+'[4]OTCHET'!I521+'[4]OTCHET'!I524+'[4]OTCHET'!I544</f>
        <v>-12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0</v>
      </c>
      <c r="H95" s="183">
        <f>'[4]OTCHET'!H591</f>
        <v>0</v>
      </c>
      <c r="I95" s="183">
        <f>'[4]OTCHET'!I591</f>
        <v>0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0</v>
      </c>
      <c r="H96" s="394">
        <f>+'[4]OTCHET'!H594</f>
        <v>0</v>
      </c>
      <c r="I96" s="394">
        <f>+'[4]OTCHET'!I594</f>
        <v>0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02/8004 544</v>
      </c>
      <c r="H107" s="423" t="str">
        <f>+'[4]OTCHET'!F605</f>
        <v>02/8004 502</v>
      </c>
      <c r="I107" s="424"/>
      <c r="J107" s="425" t="str">
        <f>+'[4]OTCHET'!B605</f>
        <v>30.11.2021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44530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1850</v>
      </c>
      <c r="G86" s="332">
        <f aca="true" t="shared" si="11" ref="G86:M86">+G87+G88</f>
        <v>1850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1850</v>
      </c>
      <c r="G88" s="383">
        <f>+'[5]OTCHET'!G521+'[5]OTCHET'!G524+'[5]OTCHET'!G544</f>
        <v>1850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7950</v>
      </c>
      <c r="G93" s="216">
        <f>+'[5]OTCHET'!G587+'[5]OTCHET'!G588</f>
        <v>7950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-9800</v>
      </c>
      <c r="G94" s="216">
        <f>+'[5]OTCHET'!G589+'[5]OTCHET'!G590</f>
        <v>-9800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02/8004544</v>
      </c>
      <c r="H107" s="423" t="str">
        <f>+'[5]OTCHET'!F605</f>
        <v>02/8004502</v>
      </c>
      <c r="I107" s="424"/>
      <c r="J107" s="425" t="str">
        <f>+'[5]OTCHET'!B605</f>
        <v>30.11.2021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2021-12-08T09:04:10Z</dcterms:modified>
  <cp:category/>
  <cp:version/>
  <cp:contentType/>
  <cp:contentStatus/>
</cp:coreProperties>
</file>